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nish\Downloads\"/>
    </mc:Choice>
  </mc:AlternateContent>
  <xr:revisionPtr revIDLastSave="0" documentId="13_ncr:1_{3A517563-A3E5-49BC-8B76-C7353A699E46}" xr6:coauthVersionLast="47" xr6:coauthVersionMax="47" xr10:uidLastSave="{00000000-0000-0000-0000-000000000000}"/>
  <bookViews>
    <workbookView xWindow="41445" yWindow="525" windowWidth="21585" windowHeight="14685" activeTab="4" xr2:uid="{00000000-000D-0000-FFFF-FFFF00000000}"/>
  </bookViews>
  <sheets>
    <sheet name="使い方" sheetId="1" r:id="rId1"/>
    <sheet name="評価基準" sheetId="2" r:id="rId2"/>
    <sheet name="入力用" sheetId="3" r:id="rId3"/>
    <sheet name="記入例" sheetId="4" r:id="rId4"/>
    <sheet name="確認テスト" sheetId="5" r:id="rId5"/>
  </sheets>
  <definedNames>
    <definedName name="_xlnm.Print_Area" localSheetId="4">確認テスト!$A$1:$C$10</definedName>
    <definedName name="_xlnm.Print_Area" localSheetId="3">記入例!$A$1:$I$32</definedName>
    <definedName name="_xlnm.Print_Area" localSheetId="0">使い方!$A$1:$B$18</definedName>
    <definedName name="_xlnm.Print_Area" localSheetId="2">入力用!$A$1:$I$32</definedName>
    <definedName name="_xlnm.Print_Area" localSheetId="1">評価基準!$A$1:$G$18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4" l="1"/>
  <c r="F15" i="4" s="1"/>
  <c r="A15" i="4"/>
  <c r="B14" i="4"/>
  <c r="F14" i="4" s="1"/>
  <c r="I14" i="4" s="1"/>
  <c r="A14" i="4"/>
  <c r="B13" i="4"/>
  <c r="F13" i="4" s="1"/>
  <c r="A13" i="4"/>
  <c r="B12" i="4"/>
  <c r="F12" i="4" s="1"/>
  <c r="I12" i="4" s="1"/>
  <c r="A12" i="4"/>
  <c r="B11" i="4"/>
  <c r="F11" i="4" s="1"/>
  <c r="G11" i="4" s="1"/>
  <c r="A11" i="4"/>
  <c r="B15" i="3"/>
  <c r="F15" i="3" s="1"/>
  <c r="A15" i="3"/>
  <c r="B14" i="3"/>
  <c r="F14" i="3" s="1"/>
  <c r="I14" i="3" s="1"/>
  <c r="A14" i="3"/>
  <c r="B13" i="3"/>
  <c r="F13" i="3" s="1"/>
  <c r="A13" i="3"/>
  <c r="B12" i="3"/>
  <c r="F12" i="3" s="1"/>
  <c r="I12" i="3" s="1"/>
  <c r="A12" i="3"/>
  <c r="B11" i="3"/>
  <c r="F11" i="3" s="1"/>
  <c r="A11" i="3"/>
  <c r="B14" i="2"/>
  <c r="B13" i="2"/>
  <c r="G13" i="3" l="1"/>
  <c r="I13" i="3"/>
  <c r="H13" i="3"/>
  <c r="B19" i="3"/>
  <c r="B24" i="3" s="1"/>
  <c r="I13" i="4"/>
  <c r="H13" i="4"/>
  <c r="G13" i="4"/>
  <c r="H11" i="3"/>
  <c r="I11" i="3"/>
  <c r="G11" i="3"/>
  <c r="H15" i="3"/>
  <c r="I15" i="3"/>
  <c r="G15" i="3"/>
  <c r="G15" i="4"/>
  <c r="I15" i="4"/>
  <c r="H15" i="4"/>
  <c r="G12" i="3"/>
  <c r="G14" i="4"/>
  <c r="H12" i="3"/>
  <c r="H11" i="4"/>
  <c r="I11" i="4"/>
  <c r="H14" i="4"/>
  <c r="G14" i="3"/>
  <c r="G12" i="4"/>
  <c r="B19" i="4" s="1"/>
  <c r="H12" i="4"/>
  <c r="H14" i="3"/>
  <c r="B20" i="4" l="1"/>
  <c r="B22" i="4" s="1"/>
  <c r="B21" i="3"/>
  <c r="B23" i="3"/>
  <c r="B20" i="3"/>
  <c r="B22" i="3" s="1"/>
  <c r="B21" i="4"/>
  <c r="B23" i="4" l="1"/>
  <c r="B24" i="4" s="1"/>
</calcChain>
</file>

<file path=xl/sharedStrings.xml><?xml version="1.0" encoding="utf-8"?>
<sst xmlns="http://schemas.openxmlformats.org/spreadsheetml/2006/main" count="199" uniqueCount="156">
  <si>
    <t>仕入先評価表の使い方</t>
  </si>
  <si>
    <t>用途</t>
  </si>
  <si>
    <t>仕入先1社・1期間の評価を記録する、マクロなしのExcelテンプレートです。</t>
  </si>
  <si>
    <t>入力欄と計算欄</t>
  </si>
  <si>
    <t>黄色は入力、灰青色は計算。数式は上書きせず、貼り付けは入力欄に値のみで行います。</t>
  </si>
  <si>
    <t>1. 基準を決める</t>
  </si>
  <si>
    <t>評価基準で5項目、1〜5点の定義、正の重み、A/B下限を確認します。重み合計の初期値は100です。</t>
  </si>
  <si>
    <t>2. 別名保存する</t>
  </si>
  <si>
    <t>会社・期間ごとにファイルを複製します。入力用は空欄、記入例は架空の完成例です。</t>
  </si>
  <si>
    <t>3. 基本情報を記入</t>
  </si>
  <si>
    <t>会社、対象、期間、評価者を入力します。期間と集計対象をそろえて根拠資料を用意します。</t>
  </si>
  <si>
    <t>4. 状態と点数</t>
  </si>
  <si>
    <t>評価済みは整数1〜5と根拠が必要。未評価は点数を空欄にします。状態空欄も未評価として扱います。</t>
  </si>
  <si>
    <t>5. 該当なし</t>
  </si>
  <si>
    <t>対象外の理由を記入し、点数を空欄にします。資料不足を該当なしにせず、未評価で残します。</t>
  </si>
  <si>
    <t>6. 結果を確認</t>
  </si>
  <si>
    <t>入力不正、未評価、対象なし、重大事項の順で確認します。設定不正は判定を停止します。</t>
  </si>
  <si>
    <t>7. 重大事項と判断</t>
  </si>
  <si>
    <t>重大事項を確認し、確認者・確認日・最終判断・対応方針を残します。高得点でも要確認を優先します。</t>
  </si>
  <si>
    <t>8. 翌回へ引き継ぐ</t>
  </si>
  <si>
    <t>確定版と根拠を保存。翌回は別ファイルにし、期間・状態・点数・根拠・重大事項・確認記録を更新します。</t>
  </si>
  <si>
    <t>計算</t>
  </si>
  <si>
    <t>Σ(点数×重み)÷(5×有効重み合計)×100。該当なしは分母・分子から除外します。</t>
  </si>
  <si>
    <t>点数とランク</t>
  </si>
  <si>
    <t>表示は小数1桁、判定は丸め前。A≥80、60≤B&lt;80、C&lt;60は自社調整用の初期例です。</t>
  </si>
  <si>
    <t>編集の範囲</t>
  </si>
  <si>
    <t>5項目固定です。行追加・削除や数式変更には再検証が必要。過去ファイルの基準は後から変更しません。</t>
  </si>
  <si>
    <t>利用環境</t>
  </si>
  <si>
    <t>参考（一般解説）</t>
  </si>
  <si>
    <t>https://www.mamorisu.jp/knowledge/iso9001-supplier-evaluation</t>
  </si>
  <si>
    <t>規格情報</t>
  </si>
  <si>
    <t>https://www.iso.org/standard/62085.html</t>
  </si>
  <si>
    <t>作成情報</t>
  </si>
  <si>
    <t>SE-1.0／2026-09-14。独自作成。採点基準は規格指定値ではなく、会社名・記入値は架空です。</t>
  </si>
  <si>
    <t>評価基準</t>
  </si>
  <si>
    <t>自社調整用の採点例。規格が指定する点数・重みではありません。</t>
  </si>
  <si>
    <t>評価項目</t>
  </si>
  <si>
    <t>重み</t>
  </si>
  <si>
    <t>5点</t>
  </si>
  <si>
    <t>4点</t>
  </si>
  <si>
    <t>3点</t>
  </si>
  <si>
    <t>2点</t>
  </si>
  <si>
    <t>1点</t>
  </si>
  <si>
    <t>品質（受入不良率）</t>
  </si>
  <si>
    <t>0.2%以下</t>
  </si>
  <si>
    <t>0.2%超〜0.5%以下</t>
  </si>
  <si>
    <t>0.5%超〜1.0%以下</t>
  </si>
  <si>
    <t>1.0%超〜2.0%以下</t>
  </si>
  <si>
    <t>2.0%超</t>
  </si>
  <si>
    <t>納期（納期遵守率）</t>
  </si>
  <si>
    <t>100%</t>
  </si>
  <si>
    <t>98%以上100%未満</t>
  </si>
  <si>
    <t>95%以上98%未満</t>
  </si>
  <si>
    <t>90%以上95%未満</t>
  </si>
  <si>
    <t>90%未満</t>
  </si>
  <si>
    <t>価格（合意価格との差）</t>
  </si>
  <si>
    <t>-5%以下</t>
  </si>
  <si>
    <t>-5%超〜-2%以下</t>
  </si>
  <si>
    <t>-2%超〜2%以下</t>
  </si>
  <si>
    <t>2%超〜5%以下</t>
  </si>
  <si>
    <t>5%超</t>
  </si>
  <si>
    <t>対応（初動回答）</t>
  </si>
  <si>
    <t>80%以上100%未満</t>
  </si>
  <si>
    <t>60%以上80%未満</t>
  </si>
  <si>
    <t>40%以上60%未満</t>
  </si>
  <si>
    <t>40%未満</t>
  </si>
  <si>
    <t>変更管理（事前連絡）</t>
  </si>
  <si>
    <t>90%以上100%未満</t>
  </si>
  <si>
    <t>80%以上90%未満</t>
  </si>
  <si>
    <t>60%未満</t>
  </si>
  <si>
    <t>Aランク下限（点）</t>
  </si>
  <si>
    <t>Bランク下限（点）</t>
  </si>
  <si>
    <t>設定確認</t>
  </si>
  <si>
    <t>重み合計</t>
  </si>
  <si>
    <t>初期100。変更後は100以外でも正規化して計算します。</t>
  </si>
  <si>
    <t>品質：不良個数÷検査個数。納期：合意納期内件数÷納入件数。期間と集計対象をそろえます。</t>
  </si>
  <si>
    <t>価格：（数量加重した実績単価÷合意単価−1）×100。仕様・数量・取引条件が同じものを比較します。</t>
  </si>
  <si>
    <t>対応：翌営業日までの初動回答件数÷問合せ件数。変更管理：実施前の連絡・承認件数÷変更件数。</t>
  </si>
  <si>
    <t>母数0を0点にしません。対象外なら理由付き「該当なし」、資料未入手なら「未評価」にします。</t>
  </si>
  <si>
    <t>仕入先評価表</t>
  </si>
  <si>
    <t>黄色の欄を入力してください。灰青色の計算欄は上書きしません。</t>
  </si>
  <si>
    <t>会社名</t>
  </si>
  <si>
    <t>評価対象の製品／業務</t>
  </si>
  <si>
    <t>対象期間</t>
  </si>
  <si>
    <t>評価者</t>
  </si>
  <si>
    <t>確認者</t>
  </si>
  <si>
    <t>確認日</t>
  </si>
  <si>
    <t>状態</t>
  </si>
  <si>
    <t>点数</t>
  </si>
  <si>
    <t>根拠／該当なしの理由</t>
  </si>
  <si>
    <t>入力確認</t>
  </si>
  <si>
    <t>有効重み</t>
  </si>
  <si>
    <t>点数×重み</t>
  </si>
  <si>
    <t>判定説明</t>
  </si>
  <si>
    <t>重大事項</t>
  </si>
  <si>
    <t>未確認・要確認・重大な問題ありでは通常ランクを確定しません。</t>
  </si>
  <si>
    <t>重大事項の内容／確認根拠</t>
  </si>
  <si>
    <t>判定状態</t>
  </si>
  <si>
    <t>有効重み合計</t>
  </si>
  <si>
    <t>20〜22行は検算用。未評価や入力エラーの間は一部項目の集計です。</t>
  </si>
  <si>
    <t>分子：点数×重みの合計</t>
  </si>
  <si>
    <t>分母：5×有効重み合計</t>
  </si>
  <si>
    <t>総合点（100点満点）</t>
  </si>
  <si>
    <t>要確認時の点数は参考値。ランクは丸める前の点数で判定します。</t>
  </si>
  <si>
    <t>ランク／確認結果</t>
  </si>
  <si>
    <t>確認者の最終判断</t>
  </si>
  <si>
    <t>対応方針・担当者</t>
  </si>
  <si>
    <t>対応期限</t>
  </si>
  <si>
    <t>次回確認日</t>
  </si>
  <si>
    <t>次回に確認する記録</t>
  </si>
  <si>
    <t>基準版／変更内容</t>
  </si>
  <si>
    <t>ランクは取引承認や安全性の保証ではありません。最終判断と対応は確認者が記録します。</t>
  </si>
  <si>
    <t>仕入先評価表の記入例</t>
  </si>
  <si>
    <t>会社名・人物名・記録・数値はすべて架空です。</t>
  </si>
  <si>
    <t>青葉精密サンプル株式会社（架空）</t>
  </si>
  <si>
    <t>切削部品AB-10の継続購買</t>
  </si>
  <si>
    <t>2026-04-01〜2026-08-31</t>
  </si>
  <si>
    <t>購買部 山田 花（架空）</t>
  </si>
  <si>
    <t>品質保証部 佐藤 誠（架空）</t>
  </si>
  <si>
    <t>品質・納期・変更記録と担当者報告を確認。重大な問題の報告なし。</t>
  </si>
  <si>
    <t>継続取引。価格と初動回答の実績を次回再確認する。</t>
  </si>
  <si>
    <t>購買部 山田：価格の比較条件を維持し、初動回答の遅延1件の対策を確認する。</t>
  </si>
  <si>
    <t>価格照合表、問合せ記録、遅延回答の是正内容を確認する。</t>
  </si>
  <si>
    <t>SE-1.0／2026-09-14。初期重み30/25/20/15/10、A80・B60。</t>
  </si>
  <si>
    <t>変更後の確認手順</t>
  </si>
  <si>
    <t>試す内容</t>
  </si>
  <si>
    <t>別コピーでの操作</t>
  </si>
  <si>
    <t>初期基準での期待結果</t>
  </si>
  <si>
    <t>通常例</t>
  </si>
  <si>
    <t>記入例の点数5/4/3/4/5、重み30/25/20/15/10</t>
  </si>
  <si>
    <t>84.0点・A</t>
  </si>
  <si>
    <t>該当なし</t>
  </si>
  <si>
    <t>5項目目を該当なし、点数を消し、理由を記入</t>
  </si>
  <si>
    <t>82.2点・A、有効重み90</t>
  </si>
  <si>
    <t>未評価</t>
  </si>
  <si>
    <t>1項目の状態を未評価にし、点数を消す</t>
  </si>
  <si>
    <t>未評価あり。総合点は空欄</t>
  </si>
  <si>
    <t>入力不正</t>
  </si>
  <si>
    <t>点数0・6・文字、重み0、閾値逆転を個別に試す</t>
  </si>
  <si>
    <t>入力エラーまたは設定エラー</t>
  </si>
  <si>
    <t>重大事項を空欄・要確認・重大な問題ありに変更</t>
  </si>
  <si>
    <t>参考点84.0、ランク欄は要確認</t>
  </si>
  <si>
    <t>境界</t>
  </si>
  <si>
    <t>全項目4点／全項目3点にする</t>
  </si>
  <si>
    <t>80.0点・A／60.0点・B</t>
  </si>
  <si>
    <t>保存</t>
  </si>
  <si>
    <t>確認は別コピーで実施。配布原本は残す</t>
  </si>
  <si>
    <t>最終判断・確認日も人が見直す</t>
  </si>
  <si>
    <t>評価済み</t>
    <phoneticPr fontId="6"/>
  </si>
  <si>
    <t>受入台帳Q-2608：検査1,000個、不良1個。不良率0.1%。</t>
    <phoneticPr fontId="6"/>
  </si>
  <si>
    <t>納入台帳D-2608：50件中49件が合意納期内。遵守率98%。</t>
    <phoneticPr fontId="6"/>
  </si>
  <si>
    <t>単価照合P-2608：合意単価100円、請求単価100円。差0%。</t>
    <phoneticPr fontId="6"/>
  </si>
  <si>
    <t>問合せ記録R-2608：5件中4件が翌営業日までに初動回答。80%。</t>
    <phoneticPr fontId="6"/>
  </si>
  <si>
    <t>変更台帳C-2608：変更2件とも実施前に連絡・承認記録あり。100%。</t>
    <phoneticPr fontId="6"/>
  </si>
  <si>
    <t>なし</t>
    <phoneticPr fontId="6"/>
  </si>
  <si>
    <t>Microsoft Excel 16.0とArtifact Toolで41例を再計算。Googleスプレッドシート・LibreOfficeは未検証です。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</si>
</sst>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0.0"/>
  </numFmts>
  <fonts count="7">
    <font>
      <sz val="11"/>
      <name val="Carlito"/>
    </font>
    <font>
      <sz val="11"/>
      <color rgb="FF243247"/>
      <name val="Yu Gothic"/>
      <family val="3"/>
      <charset val="128"/>
    </font>
    <font>
      <b/>
      <sz val="15"/>
      <color rgb="FF243247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sz val="11"/>
      <color rgb="FF204B87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33465F"/>
      </patternFill>
    </fill>
    <fill>
      <patternFill patternType="solid">
        <fgColor rgb="FFFFF2CC"/>
      </patternFill>
    </fill>
    <fill>
      <patternFill patternType="solid">
        <fgColor rgb="FFEDF2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4" fillId="3" borderId="0" xfId="1" applyFont="1" applyFill="1" applyAlignment="1">
      <alignment vertical="center" wrapText="1"/>
    </xf>
    <xf numFmtId="0" fontId="4" fillId="3" borderId="0" xfId="1" quotePrefix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0" borderId="0" xfId="1" applyFont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4" fillId="3" borderId="1" xfId="1" applyFont="1" applyFill="1" applyBorder="1" applyAlignment="1">
      <alignment vertical="center" wrapText="1"/>
    </xf>
    <xf numFmtId="0" fontId="4" fillId="3" borderId="1" xfId="1" quotePrefix="1" applyFont="1" applyFill="1" applyBorder="1" applyAlignment="1">
      <alignment vertical="center" wrapText="1"/>
    </xf>
    <xf numFmtId="0" fontId="4" fillId="3" borderId="1" xfId="1" applyFont="1" applyFill="1" applyBorder="1" applyAlignment="1">
      <alignment vertical="center" wrapText="1"/>
    </xf>
    <xf numFmtId="176" fontId="4" fillId="3" borderId="1" xfId="1" applyNumberFormat="1" applyFont="1" applyFill="1" applyBorder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4" borderId="1" xfId="1" applyFont="1" applyFill="1" applyBorder="1" applyAlignment="1">
      <alignment vertical="center" wrapText="1"/>
    </xf>
    <xf numFmtId="177" fontId="1" fillId="4" borderId="1" xfId="1" applyNumberFormat="1" applyFont="1" applyFill="1" applyBorder="1" applyAlignment="1">
      <alignment vertical="center" wrapText="1"/>
    </xf>
    <xf numFmtId="176" fontId="4" fillId="3" borderId="1" xfId="1" applyNumberFormat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1" xfId="1" quotePrefix="1" applyFont="1" applyFill="1" applyBorder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2">
    <dxf>
      <font>
        <color rgb="FF9C2525"/>
      </font>
      <fill>
        <patternFill patternType="solid">
          <bgColor rgb="FFFCE0DE"/>
        </patternFill>
      </fill>
    </dxf>
    <dxf>
      <font>
        <color rgb="FF9C2525"/>
      </font>
      <fill>
        <patternFill patternType="solid">
          <bgColor rgb="FFFCE0D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showGridLines="0" topLeftCell="A13" workbookViewId="0">
      <selection activeCell="B33" sqref="B33"/>
    </sheetView>
  </sheetViews>
  <sheetFormatPr defaultRowHeight="13.8"/>
  <cols>
    <col min="1" max="1" width="26" customWidth="1"/>
    <col min="2" max="2" width="105" customWidth="1"/>
  </cols>
  <sheetData>
    <row r="1" spans="1:2" ht="28.05" customHeight="1">
      <c r="A1" s="6" t="s">
        <v>0</v>
      </c>
      <c r="B1" s="7"/>
    </row>
    <row r="2" spans="1:2" ht="31.95" customHeight="1">
      <c r="A2" s="8" t="s">
        <v>1</v>
      </c>
      <c r="B2" s="8" t="s">
        <v>2</v>
      </c>
    </row>
    <row r="3" spans="1:2" ht="31.95" customHeight="1">
      <c r="A3" s="8" t="s">
        <v>3</v>
      </c>
      <c r="B3" s="8" t="s">
        <v>4</v>
      </c>
    </row>
    <row r="4" spans="1:2" ht="31.95" customHeight="1">
      <c r="A4" s="8" t="s">
        <v>5</v>
      </c>
      <c r="B4" s="8" t="s">
        <v>6</v>
      </c>
    </row>
    <row r="5" spans="1:2" ht="31.95" customHeight="1">
      <c r="A5" s="8" t="s">
        <v>7</v>
      </c>
      <c r="B5" s="8" t="s">
        <v>8</v>
      </c>
    </row>
    <row r="6" spans="1:2" ht="31.95" customHeight="1">
      <c r="A6" s="8" t="s">
        <v>9</v>
      </c>
      <c r="B6" s="8" t="s">
        <v>10</v>
      </c>
    </row>
    <row r="7" spans="1:2" ht="31.95" customHeight="1">
      <c r="A7" s="8" t="s">
        <v>11</v>
      </c>
      <c r="B7" s="8" t="s">
        <v>12</v>
      </c>
    </row>
    <row r="8" spans="1:2" ht="31.95" customHeight="1">
      <c r="A8" s="8" t="s">
        <v>13</v>
      </c>
      <c r="B8" s="8" t="s">
        <v>14</v>
      </c>
    </row>
    <row r="9" spans="1:2" ht="31.95" customHeight="1">
      <c r="A9" s="8" t="s">
        <v>15</v>
      </c>
      <c r="B9" s="8" t="s">
        <v>16</v>
      </c>
    </row>
    <row r="10" spans="1:2" ht="31.95" customHeight="1">
      <c r="A10" s="8" t="s">
        <v>17</v>
      </c>
      <c r="B10" s="8" t="s">
        <v>18</v>
      </c>
    </row>
    <row r="11" spans="1:2" ht="31.95" customHeight="1">
      <c r="A11" s="8" t="s">
        <v>19</v>
      </c>
      <c r="B11" s="8" t="s">
        <v>20</v>
      </c>
    </row>
    <row r="12" spans="1:2" ht="31.95" customHeight="1">
      <c r="A12" s="8" t="s">
        <v>21</v>
      </c>
      <c r="B12" s="8" t="s">
        <v>22</v>
      </c>
    </row>
    <row r="13" spans="1:2" ht="31.95" customHeight="1">
      <c r="A13" s="8" t="s">
        <v>23</v>
      </c>
      <c r="B13" s="8" t="s">
        <v>24</v>
      </c>
    </row>
    <row r="14" spans="1:2" ht="31.95" customHeight="1">
      <c r="A14" s="8" t="s">
        <v>25</v>
      </c>
      <c r="B14" s="8" t="s">
        <v>26</v>
      </c>
    </row>
    <row r="15" spans="1:2" ht="31.95" customHeight="1">
      <c r="A15" s="8" t="s">
        <v>27</v>
      </c>
      <c r="B15" s="8" t="s">
        <v>155</v>
      </c>
    </row>
    <row r="16" spans="1:2" ht="31.95" customHeight="1">
      <c r="A16" s="8" t="s">
        <v>28</v>
      </c>
      <c r="B16" s="8" t="s">
        <v>29</v>
      </c>
    </row>
    <row r="17" spans="1:2" ht="31.95" customHeight="1">
      <c r="A17" s="8" t="s">
        <v>30</v>
      </c>
      <c r="B17" s="8" t="s">
        <v>31</v>
      </c>
    </row>
    <row r="18" spans="1:2" ht="31.95" customHeight="1">
      <c r="A18" s="8" t="s">
        <v>32</v>
      </c>
      <c r="B18" s="8" t="s">
        <v>33</v>
      </c>
    </row>
  </sheetData>
  <mergeCells count="1">
    <mergeCell ref="A1:B1"/>
  </mergeCells>
  <phoneticPr fontId="6"/>
  <pageMargins left="0.27559055118110232" right="0.27559055118110232" top="0.31496062992125989" bottom="0.31496062992125989" header="0.3" footer="0.3"/>
  <pageSetup paperSize="9" scale="58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showGridLines="0" workbookViewId="0">
      <pane ySplit="4" topLeftCell="A5" activePane="bottomLeft" state="frozen"/>
      <selection pane="bottomLeft" activeCell="B5" sqref="B5"/>
    </sheetView>
  </sheetViews>
  <sheetFormatPr defaultRowHeight="13.8"/>
  <cols>
    <col min="1" max="1" width="30" customWidth="1"/>
    <col min="2" max="2" width="13" customWidth="1"/>
    <col min="3" max="7" width="24" customWidth="1"/>
  </cols>
  <sheetData>
    <row r="1" spans="1:7" ht="28.05" customHeight="1">
      <c r="A1" s="2" t="s">
        <v>34</v>
      </c>
      <c r="B1" s="1"/>
      <c r="C1" s="1"/>
      <c r="D1" s="1"/>
      <c r="E1" s="1"/>
      <c r="F1" s="1"/>
      <c r="G1" s="1"/>
    </row>
    <row r="2" spans="1:7" ht="28.05" customHeight="1">
      <c r="A2" s="7" t="s">
        <v>35</v>
      </c>
      <c r="B2" s="7"/>
      <c r="C2" s="7"/>
      <c r="D2" s="7"/>
      <c r="E2" s="7"/>
      <c r="F2" s="7"/>
      <c r="G2" s="7"/>
    </row>
    <row r="3" spans="1:7" ht="28.05" customHeight="1">
      <c r="A3" s="1"/>
      <c r="B3" s="1"/>
      <c r="C3" s="1"/>
      <c r="D3" s="1"/>
      <c r="E3" s="1"/>
      <c r="F3" s="1"/>
      <c r="G3" s="1"/>
    </row>
    <row r="4" spans="1:7" ht="34.049999999999997" customHeight="1">
      <c r="A4" s="3" t="s">
        <v>36</v>
      </c>
      <c r="B4" s="3" t="s">
        <v>37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</row>
    <row r="5" spans="1:7" ht="61.95" customHeight="1">
      <c r="A5" s="9" t="s">
        <v>43</v>
      </c>
      <c r="B5" s="10">
        <v>30</v>
      </c>
      <c r="C5" s="9" t="s">
        <v>44</v>
      </c>
      <c r="D5" s="9" t="s">
        <v>45</v>
      </c>
      <c r="E5" s="9" t="s">
        <v>46</v>
      </c>
      <c r="F5" s="9" t="s">
        <v>47</v>
      </c>
      <c r="G5" s="9" t="s">
        <v>48</v>
      </c>
    </row>
    <row r="6" spans="1:7" ht="61.95" customHeight="1">
      <c r="A6" s="9" t="s">
        <v>49</v>
      </c>
      <c r="B6" s="9">
        <v>25</v>
      </c>
      <c r="C6" s="9" t="s">
        <v>50</v>
      </c>
      <c r="D6" s="9" t="s">
        <v>51</v>
      </c>
      <c r="E6" s="9" t="s">
        <v>52</v>
      </c>
      <c r="F6" s="9" t="s">
        <v>53</v>
      </c>
      <c r="G6" s="9" t="s">
        <v>54</v>
      </c>
    </row>
    <row r="7" spans="1:7" ht="61.95" customHeight="1">
      <c r="A7" s="9" t="s">
        <v>55</v>
      </c>
      <c r="B7" s="9">
        <v>20</v>
      </c>
      <c r="C7" s="9" t="s">
        <v>56</v>
      </c>
      <c r="D7" s="9" t="s">
        <v>57</v>
      </c>
      <c r="E7" s="9" t="s">
        <v>58</v>
      </c>
      <c r="F7" s="9" t="s">
        <v>59</v>
      </c>
      <c r="G7" s="9" t="s">
        <v>60</v>
      </c>
    </row>
    <row r="8" spans="1:7" ht="61.95" customHeight="1">
      <c r="A8" s="9" t="s">
        <v>61</v>
      </c>
      <c r="B8" s="9">
        <v>15</v>
      </c>
      <c r="C8" s="9" t="s">
        <v>50</v>
      </c>
      <c r="D8" s="9" t="s">
        <v>62</v>
      </c>
      <c r="E8" s="9" t="s">
        <v>63</v>
      </c>
      <c r="F8" s="9" t="s">
        <v>64</v>
      </c>
      <c r="G8" s="9" t="s">
        <v>65</v>
      </c>
    </row>
    <row r="9" spans="1:7" ht="61.95" customHeight="1">
      <c r="A9" s="9" t="s">
        <v>66</v>
      </c>
      <c r="B9" s="9">
        <v>10</v>
      </c>
      <c r="C9" s="9" t="s">
        <v>50</v>
      </c>
      <c r="D9" s="9" t="s">
        <v>67</v>
      </c>
      <c r="E9" s="9" t="s">
        <v>68</v>
      </c>
      <c r="F9" s="9" t="s">
        <v>63</v>
      </c>
      <c r="G9" s="9" t="s">
        <v>69</v>
      </c>
    </row>
    <row r="10" spans="1:7" ht="28.05" customHeight="1">
      <c r="A10" s="1"/>
      <c r="B10" s="1"/>
      <c r="C10" s="1"/>
      <c r="D10" s="1"/>
      <c r="E10" s="1"/>
      <c r="F10" s="1"/>
      <c r="G10" s="1"/>
    </row>
    <row r="11" spans="1:7" ht="28.05" customHeight="1">
      <c r="A11" s="1" t="s">
        <v>70</v>
      </c>
      <c r="B11" s="5">
        <v>80</v>
      </c>
      <c r="C11" s="1"/>
      <c r="D11" s="1"/>
      <c r="E11" s="1"/>
      <c r="F11" s="1"/>
      <c r="G11" s="1"/>
    </row>
    <row r="12" spans="1:7" ht="28.05" customHeight="1">
      <c r="A12" s="1" t="s">
        <v>71</v>
      </c>
      <c r="B12" s="4">
        <v>60</v>
      </c>
      <c r="C12" s="1"/>
      <c r="D12" s="1"/>
      <c r="E12" s="1"/>
      <c r="F12" s="1"/>
      <c r="G12" s="1"/>
    </row>
    <row r="13" spans="1:7" ht="28.05" customHeight="1">
      <c r="A13" s="1" t="s">
        <v>72</v>
      </c>
      <c r="B13" s="1" t="str">
        <f>IF(OR(NOT(ISNUMBER(B11)),NOT(ISNUMBER(B12))),"設定エラー",IF(AND(B12&gt;=0,B11&gt;B12,B11&lt;=100),"正常","設定エラー"))</f>
        <v>正常</v>
      </c>
      <c r="C13" s="1"/>
      <c r="D13" s="1"/>
      <c r="E13" s="1"/>
      <c r="F13" s="1"/>
      <c r="G13" s="1"/>
    </row>
    <row r="14" spans="1:7" ht="28.05" customHeight="1">
      <c r="A14" s="1" t="s">
        <v>73</v>
      </c>
      <c r="B14" s="1">
        <f>SUM(B5:B9)</f>
        <v>100</v>
      </c>
      <c r="C14" s="7" t="s">
        <v>74</v>
      </c>
      <c r="D14" s="7"/>
      <c r="E14" s="7"/>
      <c r="F14" s="7"/>
      <c r="G14" s="7"/>
    </row>
    <row r="15" spans="1:7" ht="36" customHeight="1">
      <c r="A15" s="7" t="s">
        <v>75</v>
      </c>
      <c r="B15" s="7"/>
      <c r="C15" s="7"/>
      <c r="D15" s="7"/>
      <c r="E15" s="7"/>
      <c r="F15" s="7"/>
      <c r="G15" s="7"/>
    </row>
    <row r="16" spans="1:7" ht="36" customHeight="1">
      <c r="A16" s="7" t="s">
        <v>76</v>
      </c>
      <c r="B16" s="7"/>
      <c r="C16" s="7"/>
      <c r="D16" s="7"/>
      <c r="E16" s="7"/>
      <c r="F16" s="7"/>
      <c r="G16" s="7"/>
    </row>
    <row r="17" spans="1:7" ht="36" customHeight="1">
      <c r="A17" s="7" t="s">
        <v>77</v>
      </c>
      <c r="B17" s="7"/>
      <c r="C17" s="7"/>
      <c r="D17" s="7"/>
      <c r="E17" s="7"/>
      <c r="F17" s="7"/>
      <c r="G17" s="7"/>
    </row>
    <row r="18" spans="1:7" ht="36" customHeight="1">
      <c r="A18" s="7" t="s">
        <v>78</v>
      </c>
      <c r="B18" s="7"/>
      <c r="C18" s="7"/>
      <c r="D18" s="7"/>
      <c r="E18" s="7"/>
      <c r="F18" s="7"/>
      <c r="G18" s="7"/>
    </row>
  </sheetData>
  <mergeCells count="6">
    <mergeCell ref="A18:G18"/>
    <mergeCell ref="A2:G2"/>
    <mergeCell ref="C14:G14"/>
    <mergeCell ref="A15:G15"/>
    <mergeCell ref="A16:G16"/>
    <mergeCell ref="A17:G17"/>
  </mergeCells>
  <phoneticPr fontId="6"/>
  <dataValidations count="2">
    <dataValidation type="decimal" operator="greaterThan" sqref="B5:B9" xr:uid="{00000000-0002-0000-0100-000000000000}">
      <formula1>0</formula1>
    </dataValidation>
    <dataValidation type="decimal" sqref="B11:B12" xr:uid="{00000000-0002-0000-0100-000001000000}">
      <formula1>0</formula1>
      <formula2>100</formula2>
    </dataValidation>
  </dataValidations>
  <pageMargins left="0.27559055118110232" right="0.27559055118110232" top="0.31496062992125989" bottom="0.31496062992125989" header="0.3" footer="0.3"/>
  <pageSetup paperSize="9" scale="77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2"/>
  <sheetViews>
    <sheetView showGridLines="0" workbookViewId="0">
      <pane ySplit="10" topLeftCell="A11" activePane="bottomLeft" state="frozen"/>
      <selection pane="bottomLeft" activeCell="F11" sqref="F11"/>
    </sheetView>
  </sheetViews>
  <sheetFormatPr defaultRowHeight="13.8"/>
  <cols>
    <col min="1" max="1" width="29" customWidth="1"/>
    <col min="2" max="2" width="12" customWidth="1"/>
    <col min="3" max="3" width="17" customWidth="1"/>
    <col min="4" max="4" width="10" customWidth="1"/>
    <col min="5" max="5" width="60" customWidth="1"/>
    <col min="6" max="6" width="20" customWidth="1"/>
    <col min="7" max="8" width="14" customWidth="1"/>
    <col min="9" max="9" width="18" customWidth="1"/>
  </cols>
  <sheetData>
    <row r="1" spans="1:9" ht="28.05" customHeight="1">
      <c r="A1" s="6" t="s">
        <v>79</v>
      </c>
      <c r="B1" s="7"/>
      <c r="C1" s="7"/>
      <c r="D1" s="7"/>
      <c r="E1" s="7"/>
      <c r="F1" s="1"/>
      <c r="G1" s="1"/>
      <c r="H1" s="1"/>
      <c r="I1" s="1"/>
    </row>
    <row r="2" spans="1:9" ht="28.05" customHeight="1">
      <c r="A2" s="7" t="s">
        <v>80</v>
      </c>
      <c r="B2" s="7"/>
      <c r="C2" s="7"/>
      <c r="D2" s="7"/>
      <c r="E2" s="7"/>
      <c r="F2" s="7"/>
      <c r="G2" s="7"/>
      <c r="H2" s="7"/>
      <c r="I2" s="7"/>
    </row>
    <row r="3" spans="1:9" ht="28.05" customHeight="1">
      <c r="A3" s="8" t="s">
        <v>81</v>
      </c>
      <c r="B3" s="11"/>
      <c r="C3" s="11"/>
      <c r="D3" s="11"/>
      <c r="E3" s="11"/>
      <c r="F3" s="1"/>
      <c r="G3" s="1"/>
      <c r="H3" s="1"/>
      <c r="I3" s="1"/>
    </row>
    <row r="4" spans="1:9" ht="28.05" customHeight="1">
      <c r="A4" s="8" t="s">
        <v>82</v>
      </c>
      <c r="B4" s="11"/>
      <c r="C4" s="11"/>
      <c r="D4" s="11"/>
      <c r="E4" s="11"/>
      <c r="F4" s="1"/>
      <c r="G4" s="1"/>
      <c r="H4" s="1"/>
      <c r="I4" s="1"/>
    </row>
    <row r="5" spans="1:9" ht="28.05" customHeight="1">
      <c r="A5" s="8" t="s">
        <v>83</v>
      </c>
      <c r="B5" s="11"/>
      <c r="C5" s="11"/>
      <c r="D5" s="11"/>
      <c r="E5" s="11"/>
      <c r="F5" s="1"/>
      <c r="G5" s="1"/>
      <c r="H5" s="1"/>
      <c r="I5" s="1"/>
    </row>
    <row r="6" spans="1:9" ht="28.05" customHeight="1">
      <c r="A6" s="8" t="s">
        <v>84</v>
      </c>
      <c r="B6" s="11"/>
      <c r="C6" s="11"/>
      <c r="D6" s="11"/>
      <c r="E6" s="11"/>
      <c r="F6" s="1"/>
      <c r="G6" s="1"/>
      <c r="H6" s="1"/>
      <c r="I6" s="1"/>
    </row>
    <row r="7" spans="1:9" ht="28.05" customHeight="1">
      <c r="A7" s="8" t="s">
        <v>85</v>
      </c>
      <c r="B7" s="11"/>
      <c r="C7" s="11"/>
      <c r="D7" s="11"/>
      <c r="E7" s="11"/>
      <c r="F7" s="1"/>
      <c r="G7" s="1"/>
      <c r="H7" s="1"/>
      <c r="I7" s="1"/>
    </row>
    <row r="8" spans="1:9" ht="28.05" customHeight="1">
      <c r="A8" s="8" t="s">
        <v>86</v>
      </c>
      <c r="B8" s="12"/>
      <c r="C8" s="11"/>
      <c r="D8" s="11"/>
      <c r="E8" s="11"/>
      <c r="F8" s="1"/>
      <c r="G8" s="1"/>
      <c r="H8" s="1"/>
      <c r="I8" s="1"/>
    </row>
    <row r="9" spans="1:9" ht="28.05" customHeight="1">
      <c r="A9" s="1"/>
      <c r="B9" s="1"/>
      <c r="C9" s="1"/>
      <c r="D9" s="1"/>
      <c r="E9" s="1"/>
      <c r="F9" s="1"/>
      <c r="G9" s="1"/>
      <c r="H9" s="1"/>
      <c r="I9" s="1"/>
    </row>
    <row r="10" spans="1:9" ht="34.049999999999997" customHeight="1">
      <c r="A10" s="3" t="s">
        <v>36</v>
      </c>
      <c r="B10" s="3" t="s">
        <v>37</v>
      </c>
      <c r="C10" s="3" t="s">
        <v>87</v>
      </c>
      <c r="D10" s="3" t="s">
        <v>88</v>
      </c>
      <c r="E10" s="3" t="s">
        <v>89</v>
      </c>
      <c r="F10" s="3" t="s">
        <v>90</v>
      </c>
      <c r="G10" s="3" t="s">
        <v>91</v>
      </c>
      <c r="H10" s="3" t="s">
        <v>92</v>
      </c>
      <c r="I10" s="3" t="s">
        <v>93</v>
      </c>
    </row>
    <row r="11" spans="1:9" ht="88.05" customHeight="1">
      <c r="A11" s="8" t="str">
        <f>評価基準!A5</f>
        <v>品質（受入不良率）</v>
      </c>
      <c r="B11" s="8">
        <f>評価基準!B5</f>
        <v>30</v>
      </c>
      <c r="C11" s="9"/>
      <c r="D11" s="9"/>
      <c r="E11" s="9"/>
      <c r="F11" s="13" t="str">
        <f>IF(NOT(ISNUMBER(B11)),"重みエラー",IF(B11&lt;=0,"重みエラー",IF(C11="",IF(D11="","未評価","状態エラー"),IF(C11="未評価",IF(D11="","未評価","点数を消去"),IF(C11="該当なし",IF(D11&lt;&gt;"","点数を消去",IF(LEN(TRIM(SUBSTITUTE(E11,"　"," ")))=0,"理由が必要","対象外")),IF(C11="評価済み",IF(NOT(ISNUMBER(D11)),"点数エラー",IF(OR(D11&lt;1,D11&gt;5),"点数エラー",IF(D11&lt;&gt;INT(D11),"点数エラー",IF(LEN(TRIM(SUBSTITUTE(E11,"　"," ")))=0,"根拠が必要","正常")))),"状態エラー"))))))</f>
        <v>未評価</v>
      </c>
      <c r="G11" s="13">
        <f>IF(F11="正常",B11,0)</f>
        <v>0</v>
      </c>
      <c r="H11" s="13">
        <f>IF(F11="正常",D11*B11,0)</f>
        <v>0</v>
      </c>
      <c r="I11" s="13" t="str">
        <f>IF(F11="正常","計算に含む",IF(F11="対象外","計算から除外","入力を確認"))</f>
        <v>入力を確認</v>
      </c>
    </row>
    <row r="12" spans="1:9" ht="88.05" customHeight="1">
      <c r="A12" s="8" t="str">
        <f>評価基準!A6</f>
        <v>納期（納期遵守率）</v>
      </c>
      <c r="B12" s="8">
        <f>評価基準!B6</f>
        <v>25</v>
      </c>
      <c r="C12" s="9"/>
      <c r="D12" s="9"/>
      <c r="E12" s="9"/>
      <c r="F12" s="13" t="str">
        <f>IF(NOT(ISNUMBER(B12)),"重みエラー",IF(B12&lt;=0,"重みエラー",IF(C12="",IF(D12="","未評価","状態エラー"),IF(C12="未評価",IF(D12="","未評価","点数を消去"),IF(C12="該当なし",IF(D12&lt;&gt;"","点数を消去",IF(LEN(TRIM(SUBSTITUTE(E12,"　"," ")))=0,"理由が必要","対象外")),IF(C12="評価済み",IF(NOT(ISNUMBER(D12)),"点数エラー",IF(OR(D12&lt;1,D12&gt;5),"点数エラー",IF(D12&lt;&gt;INT(D12),"点数エラー",IF(LEN(TRIM(SUBSTITUTE(E12,"　"," ")))=0,"根拠が必要","正常")))),"状態エラー"))))))</f>
        <v>未評価</v>
      </c>
      <c r="G12" s="13">
        <f>IF(F12="正常",B12,0)</f>
        <v>0</v>
      </c>
      <c r="H12" s="13">
        <f>IF(F12="正常",D12*B12,0)</f>
        <v>0</v>
      </c>
      <c r="I12" s="13" t="str">
        <f>IF(F12="正常","計算に含む",IF(F12="対象外","計算から除外","入力を確認"))</f>
        <v>入力を確認</v>
      </c>
    </row>
    <row r="13" spans="1:9" ht="88.05" customHeight="1">
      <c r="A13" s="8" t="str">
        <f>評価基準!A7</f>
        <v>価格（合意価格との差）</v>
      </c>
      <c r="B13" s="8">
        <f>評価基準!B7</f>
        <v>20</v>
      </c>
      <c r="C13" s="9"/>
      <c r="D13" s="9"/>
      <c r="E13" s="9"/>
      <c r="F13" s="13" t="str">
        <f>IF(NOT(ISNUMBER(B13)),"重みエラー",IF(B13&lt;=0,"重みエラー",IF(C13="",IF(D13="","未評価","状態エラー"),IF(C13="未評価",IF(D13="","未評価","点数を消去"),IF(C13="該当なし",IF(D13&lt;&gt;"","点数を消去",IF(LEN(TRIM(SUBSTITUTE(E13,"　"," ")))=0,"理由が必要","対象外")),IF(C13="評価済み",IF(NOT(ISNUMBER(D13)),"点数エラー",IF(OR(D13&lt;1,D13&gt;5),"点数エラー",IF(D13&lt;&gt;INT(D13),"点数エラー",IF(LEN(TRIM(SUBSTITUTE(E13,"　"," ")))=0,"根拠が必要","正常")))),"状態エラー"))))))</f>
        <v>未評価</v>
      </c>
      <c r="G13" s="13">
        <f>IF(F13="正常",B13,0)</f>
        <v>0</v>
      </c>
      <c r="H13" s="13">
        <f>IF(F13="正常",D13*B13,0)</f>
        <v>0</v>
      </c>
      <c r="I13" s="13" t="str">
        <f>IF(F13="正常","計算に含む",IF(F13="対象外","計算から除外","入力を確認"))</f>
        <v>入力を確認</v>
      </c>
    </row>
    <row r="14" spans="1:9" ht="88.05" customHeight="1">
      <c r="A14" s="8" t="str">
        <f>評価基準!A8</f>
        <v>対応（初動回答）</v>
      </c>
      <c r="B14" s="8">
        <f>評価基準!B8</f>
        <v>15</v>
      </c>
      <c r="C14" s="9"/>
      <c r="D14" s="9"/>
      <c r="E14" s="9"/>
      <c r="F14" s="13" t="str">
        <f>IF(NOT(ISNUMBER(B14)),"重みエラー",IF(B14&lt;=0,"重みエラー",IF(C14="",IF(D14="","未評価","状態エラー"),IF(C14="未評価",IF(D14="","未評価","点数を消去"),IF(C14="該当なし",IF(D14&lt;&gt;"","点数を消去",IF(LEN(TRIM(SUBSTITUTE(E14,"　"," ")))=0,"理由が必要","対象外")),IF(C14="評価済み",IF(NOT(ISNUMBER(D14)),"点数エラー",IF(OR(D14&lt;1,D14&gt;5),"点数エラー",IF(D14&lt;&gt;INT(D14),"点数エラー",IF(LEN(TRIM(SUBSTITUTE(E14,"　"," ")))=0,"根拠が必要","正常")))),"状態エラー"))))))</f>
        <v>未評価</v>
      </c>
      <c r="G14" s="13">
        <f>IF(F14="正常",B14,0)</f>
        <v>0</v>
      </c>
      <c r="H14" s="13">
        <f>IF(F14="正常",D14*B14,0)</f>
        <v>0</v>
      </c>
      <c r="I14" s="13" t="str">
        <f>IF(F14="正常","計算に含む",IF(F14="対象外","計算から除外","入力を確認"))</f>
        <v>入力を確認</v>
      </c>
    </row>
    <row r="15" spans="1:9" ht="88.05" customHeight="1">
      <c r="A15" s="8" t="str">
        <f>評価基準!A9</f>
        <v>変更管理（事前連絡）</v>
      </c>
      <c r="B15" s="8">
        <f>評価基準!B9</f>
        <v>10</v>
      </c>
      <c r="C15" s="9"/>
      <c r="D15" s="9"/>
      <c r="E15" s="9"/>
      <c r="F15" s="13" t="str">
        <f>IF(NOT(ISNUMBER(B15)),"重みエラー",IF(B15&lt;=0,"重みエラー",IF(C15="",IF(D15="","未評価","状態エラー"),IF(C15="未評価",IF(D15="","未評価","点数を消去"),IF(C15="該当なし",IF(D15&lt;&gt;"","点数を消去",IF(LEN(TRIM(SUBSTITUTE(E15,"　"," ")))=0,"理由が必要","対象外")),IF(C15="評価済み",IF(NOT(ISNUMBER(D15)),"点数エラー",IF(OR(D15&lt;1,D15&gt;5),"点数エラー",IF(D15&lt;&gt;INT(D15),"点数エラー",IF(LEN(TRIM(SUBSTITUTE(E15,"　"," ")))=0,"根拠が必要","正常")))),"状態エラー"))))))</f>
        <v>未評価</v>
      </c>
      <c r="G15" s="13">
        <f>IF(F15="正常",B15,0)</f>
        <v>0</v>
      </c>
      <c r="H15" s="13">
        <f>IF(F15="正常",D15*B15,0)</f>
        <v>0</v>
      </c>
      <c r="I15" s="13" t="str">
        <f>IF(F15="正常","計算に含む",IF(F15="対象外","計算から除外","入力を確認"))</f>
        <v>入力を確認</v>
      </c>
    </row>
    <row r="16" spans="1:9" ht="28.05" customHeight="1">
      <c r="A16" s="1"/>
      <c r="B16" s="1"/>
      <c r="C16" s="1"/>
      <c r="D16" s="1"/>
      <c r="E16" s="1"/>
      <c r="F16" s="1"/>
      <c r="G16" s="1"/>
      <c r="H16" s="1"/>
      <c r="I16" s="1"/>
    </row>
    <row r="17" spans="1:9" ht="42" customHeight="1">
      <c r="A17" s="8" t="s">
        <v>94</v>
      </c>
      <c r="B17" s="11"/>
      <c r="C17" s="11"/>
      <c r="D17" s="11"/>
      <c r="E17" s="14" t="s">
        <v>95</v>
      </c>
      <c r="F17" s="14"/>
      <c r="G17" s="14"/>
      <c r="H17" s="14"/>
      <c r="I17" s="14"/>
    </row>
    <row r="18" spans="1:9" ht="46.05" customHeight="1">
      <c r="A18" s="8" t="s">
        <v>96</v>
      </c>
      <c r="B18" s="11"/>
      <c r="C18" s="11"/>
      <c r="D18" s="11"/>
      <c r="E18" s="11"/>
      <c r="F18" s="8"/>
      <c r="G18" s="8"/>
      <c r="H18" s="8"/>
      <c r="I18" s="8"/>
    </row>
    <row r="19" spans="1:9" ht="28.05" customHeight="1">
      <c r="A19" s="8" t="s">
        <v>97</v>
      </c>
      <c r="B19" s="15" t="str">
        <f>IF(評価基準!B13&lt;&gt;"正常","設定エラー",IF(5-COUNTIF(F11:F15,"正常")-COUNTIF(F11:F15,"未評価")-COUNTIF(F11:F15,"対象外")&gt;0,"入力エラー",IF(AND(B17&lt;&gt;"",B17&lt;&gt;"なし",B17&lt;&gt;"要確認",B17&lt;&gt;"重大な問題あり"),"入力エラー",IF(COUNTIF(F11:F15,"未評価")&gt;0,"未評価あり",IF(SUM(G11:G15)=0,"判定対象なし",IF(B17&lt;&gt;"なし","要確認","判定可能"))))))</f>
        <v>未評価あり</v>
      </c>
      <c r="C19" s="15"/>
      <c r="D19" s="15"/>
      <c r="E19" s="15"/>
      <c r="F19" s="8"/>
      <c r="G19" s="8"/>
      <c r="H19" s="8"/>
      <c r="I19" s="8"/>
    </row>
    <row r="20" spans="1:9" ht="28.05" customHeight="1">
      <c r="A20" s="8" t="s">
        <v>98</v>
      </c>
      <c r="B20" s="15">
        <f>SUM(G11:G15)</f>
        <v>0</v>
      </c>
      <c r="C20" s="15"/>
      <c r="D20" s="15"/>
      <c r="E20" s="15"/>
      <c r="F20" s="14" t="s">
        <v>99</v>
      </c>
      <c r="G20" s="14"/>
      <c r="H20" s="14"/>
      <c r="I20" s="14"/>
    </row>
    <row r="21" spans="1:9" ht="28.05" customHeight="1">
      <c r="A21" s="8" t="s">
        <v>100</v>
      </c>
      <c r="B21" s="15">
        <f>SUM(H11:H15)</f>
        <v>0</v>
      </c>
      <c r="C21" s="15"/>
      <c r="D21" s="15"/>
      <c r="E21" s="15"/>
      <c r="F21" s="14"/>
      <c r="G21" s="14"/>
      <c r="H21" s="14"/>
      <c r="I21" s="14"/>
    </row>
    <row r="22" spans="1:9" ht="28.05" customHeight="1">
      <c r="A22" s="8" t="s">
        <v>101</v>
      </c>
      <c r="B22" s="15">
        <f>5*B20</f>
        <v>0</v>
      </c>
      <c r="C22" s="15"/>
      <c r="D22" s="15"/>
      <c r="E22" s="15"/>
      <c r="F22" s="14"/>
      <c r="G22" s="14"/>
      <c r="H22" s="14"/>
      <c r="I22" s="14"/>
    </row>
    <row r="23" spans="1:9" ht="28.05" customHeight="1">
      <c r="A23" s="8" t="s">
        <v>102</v>
      </c>
      <c r="B23" s="16" t="str">
        <f>IF(OR(B19="判定可能",B19="要確認"),B21/B22*100,"")</f>
        <v/>
      </c>
      <c r="C23" s="15"/>
      <c r="D23" s="15"/>
      <c r="E23" s="15"/>
      <c r="F23" s="14" t="s">
        <v>103</v>
      </c>
      <c r="G23" s="14"/>
      <c r="H23" s="14"/>
      <c r="I23" s="14"/>
    </row>
    <row r="24" spans="1:9" ht="28.05" customHeight="1">
      <c r="A24" s="8" t="s">
        <v>104</v>
      </c>
      <c r="B24" s="15" t="str">
        <f>IF(B19&lt;&gt;"判定可能",B19,IF(B23&gt;=評価基準!B11,"A",IF(B23&gt;=評価基準!B12,"B","C")))</f>
        <v>未評価あり</v>
      </c>
      <c r="C24" s="15"/>
      <c r="D24" s="15"/>
      <c r="E24" s="15"/>
      <c r="F24" s="14"/>
      <c r="G24" s="14"/>
      <c r="H24" s="14"/>
      <c r="I24" s="14"/>
    </row>
    <row r="25" spans="1:9" ht="28.05" customHeight="1">
      <c r="A25" s="1"/>
      <c r="B25" s="1"/>
      <c r="C25" s="1"/>
      <c r="D25" s="1"/>
      <c r="E25" s="1"/>
      <c r="F25" s="1"/>
      <c r="G25" s="1"/>
      <c r="H25" s="1"/>
      <c r="I25" s="1"/>
    </row>
    <row r="26" spans="1:9" ht="46.05" customHeight="1">
      <c r="A26" s="8" t="s">
        <v>105</v>
      </c>
      <c r="B26" s="11"/>
      <c r="C26" s="11"/>
      <c r="D26" s="11"/>
      <c r="E26" s="11"/>
      <c r="F26" s="1"/>
      <c r="G26" s="1"/>
      <c r="H26" s="1"/>
      <c r="I26" s="1"/>
    </row>
    <row r="27" spans="1:9" ht="46.05" customHeight="1">
      <c r="A27" s="8" t="s">
        <v>106</v>
      </c>
      <c r="B27" s="11"/>
      <c r="C27" s="11"/>
      <c r="D27" s="11"/>
      <c r="E27" s="11"/>
      <c r="F27" s="1"/>
      <c r="G27" s="1"/>
      <c r="H27" s="1"/>
      <c r="I27" s="1"/>
    </row>
    <row r="28" spans="1:9" ht="28.05" customHeight="1">
      <c r="A28" s="8" t="s">
        <v>107</v>
      </c>
      <c r="B28" s="12"/>
      <c r="C28" s="11"/>
      <c r="D28" s="11"/>
      <c r="E28" s="11"/>
      <c r="F28" s="1"/>
      <c r="G28" s="1"/>
      <c r="H28" s="1"/>
      <c r="I28" s="1"/>
    </row>
    <row r="29" spans="1:9" ht="28.05" customHeight="1">
      <c r="A29" s="8" t="s">
        <v>108</v>
      </c>
      <c r="B29" s="12"/>
      <c r="C29" s="11"/>
      <c r="D29" s="11"/>
      <c r="E29" s="11"/>
      <c r="F29" s="1"/>
      <c r="G29" s="1"/>
      <c r="H29" s="1"/>
      <c r="I29" s="1"/>
    </row>
    <row r="30" spans="1:9" ht="46.05" customHeight="1">
      <c r="A30" s="8" t="s">
        <v>109</v>
      </c>
      <c r="B30" s="11"/>
      <c r="C30" s="11"/>
      <c r="D30" s="11"/>
      <c r="E30" s="11"/>
      <c r="F30" s="1"/>
      <c r="G30" s="1"/>
      <c r="H30" s="1"/>
      <c r="I30" s="1"/>
    </row>
    <row r="31" spans="1:9" ht="46.05" customHeight="1">
      <c r="A31" s="8" t="s">
        <v>110</v>
      </c>
      <c r="B31" s="11"/>
      <c r="C31" s="11"/>
      <c r="D31" s="11"/>
      <c r="E31" s="11"/>
      <c r="F31" s="1"/>
      <c r="G31" s="1"/>
      <c r="H31" s="1"/>
      <c r="I31" s="1"/>
    </row>
    <row r="32" spans="1:9" ht="28.05" customHeight="1">
      <c r="A32" s="7" t="s">
        <v>111</v>
      </c>
      <c r="B32" s="7"/>
      <c r="C32" s="7"/>
      <c r="D32" s="7"/>
      <c r="E32" s="7"/>
      <c r="F32" s="7"/>
      <c r="G32" s="7"/>
      <c r="H32" s="7"/>
      <c r="I32" s="7"/>
    </row>
  </sheetData>
  <mergeCells count="26">
    <mergeCell ref="A32:I32"/>
    <mergeCell ref="B29:E29"/>
    <mergeCell ref="B30:E30"/>
    <mergeCell ref="B31:E31"/>
    <mergeCell ref="F20:I22"/>
    <mergeCell ref="F23:I24"/>
    <mergeCell ref="B23:E23"/>
    <mergeCell ref="B24:E24"/>
    <mergeCell ref="B26:E26"/>
    <mergeCell ref="B27:E27"/>
    <mergeCell ref="B28:E28"/>
    <mergeCell ref="B18:E18"/>
    <mergeCell ref="B19:E19"/>
    <mergeCell ref="B20:E20"/>
    <mergeCell ref="B21:E21"/>
    <mergeCell ref="B22:E22"/>
    <mergeCell ref="B6:E6"/>
    <mergeCell ref="B7:E7"/>
    <mergeCell ref="B8:E8"/>
    <mergeCell ref="B17:D17"/>
    <mergeCell ref="E17:I17"/>
    <mergeCell ref="A1:E1"/>
    <mergeCell ref="A2:I2"/>
    <mergeCell ref="B3:E3"/>
    <mergeCell ref="B4:E4"/>
    <mergeCell ref="B5:E5"/>
  </mergeCells>
  <phoneticPr fontId="6"/>
  <conditionalFormatting sqref="B24:E24">
    <cfRule type="containsText" dxfId="1" priority="1" operator="containsText" text="エラー"/>
  </conditionalFormatting>
  <dataValidations count="3">
    <dataValidation type="list" sqref="C11:C15" xr:uid="{00000000-0002-0000-0200-000000000000}">
      <formula1>"評価済み,未評価,該当なし"</formula1>
    </dataValidation>
    <dataValidation type="whole" sqref="D11:D15" xr:uid="{00000000-0002-0000-0200-000001000000}">
      <formula1>1</formula1>
      <formula2>5</formula2>
    </dataValidation>
    <dataValidation type="list" sqref="B17" xr:uid="{00000000-0002-0000-0200-000002000000}">
      <formula1>"重大な問題あり,要確認,なし"</formula1>
    </dataValidation>
  </dataValidations>
  <pageMargins left="0.27559055118110232" right="0.27559055118110232" top="0.31496062992125989" bottom="0.31496062992125989" header="0.3" footer="0.3"/>
  <pageSetup paperSize="8" scale="66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2"/>
  <sheetViews>
    <sheetView showGridLines="0" workbookViewId="0">
      <pane ySplit="10" topLeftCell="A11" activePane="bottomLeft" state="frozen"/>
      <selection pane="bottomLeft" activeCell="A26" sqref="A26:E31"/>
    </sheetView>
  </sheetViews>
  <sheetFormatPr defaultRowHeight="13.8"/>
  <cols>
    <col min="1" max="1" width="29" customWidth="1"/>
    <col min="2" max="2" width="12" customWidth="1"/>
    <col min="3" max="3" width="17" customWidth="1"/>
    <col min="4" max="4" width="10" customWidth="1"/>
    <col min="5" max="5" width="60" customWidth="1"/>
    <col min="6" max="6" width="20" customWidth="1"/>
    <col min="7" max="8" width="14" customWidth="1"/>
    <col min="9" max="9" width="18" customWidth="1"/>
  </cols>
  <sheetData>
    <row r="1" spans="1:9" ht="28.05" customHeight="1">
      <c r="A1" s="6" t="s">
        <v>112</v>
      </c>
      <c r="B1" s="7"/>
      <c r="C1" s="7"/>
      <c r="D1" s="7"/>
      <c r="E1" s="7"/>
      <c r="F1" s="1"/>
      <c r="G1" s="1"/>
      <c r="H1" s="1"/>
      <c r="I1" s="1"/>
    </row>
    <row r="2" spans="1:9" ht="28.05" customHeight="1">
      <c r="A2" s="7" t="s">
        <v>113</v>
      </c>
      <c r="B2" s="7"/>
      <c r="C2" s="7"/>
      <c r="D2" s="7"/>
      <c r="E2" s="7"/>
      <c r="F2" s="7"/>
      <c r="G2" s="7"/>
      <c r="H2" s="7"/>
      <c r="I2" s="7"/>
    </row>
    <row r="3" spans="1:9" ht="28.05" customHeight="1">
      <c r="A3" s="8" t="s">
        <v>81</v>
      </c>
      <c r="B3" s="11" t="s">
        <v>114</v>
      </c>
      <c r="C3" s="11"/>
      <c r="D3" s="11"/>
      <c r="E3" s="11"/>
      <c r="F3" s="1"/>
      <c r="G3" s="1"/>
      <c r="H3" s="1"/>
      <c r="I3" s="1"/>
    </row>
    <row r="4" spans="1:9" ht="28.05" customHeight="1">
      <c r="A4" s="8" t="s">
        <v>82</v>
      </c>
      <c r="B4" s="11" t="s">
        <v>115</v>
      </c>
      <c r="C4" s="11"/>
      <c r="D4" s="11"/>
      <c r="E4" s="11"/>
      <c r="F4" s="1"/>
      <c r="G4" s="1"/>
      <c r="H4" s="1"/>
      <c r="I4" s="1"/>
    </row>
    <row r="5" spans="1:9" ht="28.05" customHeight="1">
      <c r="A5" s="8" t="s">
        <v>83</v>
      </c>
      <c r="B5" s="11" t="s">
        <v>116</v>
      </c>
      <c r="C5" s="11"/>
      <c r="D5" s="11"/>
      <c r="E5" s="11"/>
      <c r="F5" s="1"/>
      <c r="G5" s="1"/>
      <c r="H5" s="1"/>
      <c r="I5" s="1"/>
    </row>
    <row r="6" spans="1:9" ht="28.05" customHeight="1">
      <c r="A6" s="8" t="s">
        <v>84</v>
      </c>
      <c r="B6" s="11" t="s">
        <v>117</v>
      </c>
      <c r="C6" s="11"/>
      <c r="D6" s="11"/>
      <c r="E6" s="11"/>
      <c r="F6" s="1"/>
      <c r="G6" s="1"/>
      <c r="H6" s="1"/>
      <c r="I6" s="1"/>
    </row>
    <row r="7" spans="1:9" ht="28.05" customHeight="1">
      <c r="A7" s="8" t="s">
        <v>85</v>
      </c>
      <c r="B7" s="11" t="s">
        <v>118</v>
      </c>
      <c r="C7" s="11"/>
      <c r="D7" s="11"/>
      <c r="E7" s="11"/>
      <c r="F7" s="1"/>
      <c r="G7" s="1"/>
      <c r="H7" s="1"/>
      <c r="I7" s="1"/>
    </row>
    <row r="8" spans="1:9" ht="28.05" customHeight="1">
      <c r="A8" s="8" t="s">
        <v>86</v>
      </c>
      <c r="B8" s="17">
        <v>46279</v>
      </c>
      <c r="C8" s="18"/>
      <c r="D8" s="18"/>
      <c r="E8" s="18"/>
      <c r="F8" s="1"/>
      <c r="G8" s="1"/>
      <c r="H8" s="1"/>
      <c r="I8" s="1"/>
    </row>
    <row r="9" spans="1:9" ht="28.05" customHeight="1">
      <c r="A9" s="1"/>
      <c r="B9" s="1"/>
      <c r="C9" s="1"/>
      <c r="D9" s="1"/>
      <c r="E9" s="1"/>
      <c r="F9" s="1"/>
      <c r="G9" s="1"/>
      <c r="H9" s="1"/>
      <c r="I9" s="1"/>
    </row>
    <row r="10" spans="1:9" ht="34.049999999999997" customHeight="1">
      <c r="A10" s="3" t="s">
        <v>36</v>
      </c>
      <c r="B10" s="3" t="s">
        <v>37</v>
      </c>
      <c r="C10" s="3" t="s">
        <v>87</v>
      </c>
      <c r="D10" s="3" t="s">
        <v>88</v>
      </c>
      <c r="E10" s="3" t="s">
        <v>89</v>
      </c>
      <c r="F10" s="3" t="s">
        <v>90</v>
      </c>
      <c r="G10" s="3" t="s">
        <v>91</v>
      </c>
      <c r="H10" s="3" t="s">
        <v>92</v>
      </c>
      <c r="I10" s="3" t="s">
        <v>93</v>
      </c>
    </row>
    <row r="11" spans="1:9" ht="88.05" customHeight="1">
      <c r="A11" s="8" t="str">
        <f>評価基準!A5</f>
        <v>品質（受入不良率）</v>
      </c>
      <c r="B11" s="8">
        <f>評価基準!B5</f>
        <v>30</v>
      </c>
      <c r="C11" s="10" t="s">
        <v>148</v>
      </c>
      <c r="D11" s="10">
        <v>5</v>
      </c>
      <c r="E11" s="10" t="s">
        <v>149</v>
      </c>
      <c r="F11" s="13" t="str">
        <f>IF(NOT(ISNUMBER(B11)),"重みエラー",IF(B11&lt;=0,"重みエラー",IF(C11="",IF(D11="","未評価","状態エラー"),IF(C11="未評価",IF(D11="","未評価","点数を消去"),IF(C11="該当なし",IF(D11&lt;&gt;"","点数を消去",IF(LEN(TRIM(SUBSTITUTE(E11,"　"," ")))=0,"理由が必要","対象外")),IF(C11="評価済み",IF(NOT(ISNUMBER(D11)),"点数エラー",IF(OR(D11&lt;1,D11&gt;5),"点数エラー",IF(D11&lt;&gt;INT(D11),"点数エラー",IF(LEN(TRIM(SUBSTITUTE(E11,"　"," ")))=0,"根拠が必要","正常")))),"状態エラー"))))))</f>
        <v>正常</v>
      </c>
      <c r="G11" s="13">
        <f>IF(F11="正常",B11,0)</f>
        <v>30</v>
      </c>
      <c r="H11" s="13">
        <f>IF(F11="正常",D11*B11,0)</f>
        <v>150</v>
      </c>
      <c r="I11" s="13" t="str">
        <f>IF(F11="正常","計算に含む",IF(F11="対象外","計算から除外","入力を確認"))</f>
        <v>計算に含む</v>
      </c>
    </row>
    <row r="12" spans="1:9" ht="88.05" customHeight="1">
      <c r="A12" s="8" t="str">
        <f>評価基準!A6</f>
        <v>納期（納期遵守率）</v>
      </c>
      <c r="B12" s="8">
        <f>評価基準!B6</f>
        <v>25</v>
      </c>
      <c r="C12" s="10" t="s">
        <v>148</v>
      </c>
      <c r="D12" s="9">
        <v>4</v>
      </c>
      <c r="E12" s="10" t="s">
        <v>150</v>
      </c>
      <c r="F12" s="13" t="str">
        <f>IF(NOT(ISNUMBER(B12)),"重みエラー",IF(B12&lt;=0,"重みエラー",IF(C12="",IF(D12="","未評価","状態エラー"),IF(C12="未評価",IF(D12="","未評価","点数を消去"),IF(C12="該当なし",IF(D12&lt;&gt;"","点数を消去",IF(LEN(TRIM(SUBSTITUTE(E12,"　"," ")))=0,"理由が必要","対象外")),IF(C12="評価済み",IF(NOT(ISNUMBER(D12)),"点数エラー",IF(OR(D12&lt;1,D12&gt;5),"点数エラー",IF(D12&lt;&gt;INT(D12),"点数エラー",IF(LEN(TRIM(SUBSTITUTE(E12,"　"," ")))=0,"根拠が必要","正常")))),"状態エラー"))))))</f>
        <v>正常</v>
      </c>
      <c r="G12" s="13">
        <f>IF(F12="正常",B12,0)</f>
        <v>25</v>
      </c>
      <c r="H12" s="13">
        <f>IF(F12="正常",D12*B12,0)</f>
        <v>100</v>
      </c>
      <c r="I12" s="13" t="str">
        <f>IF(F12="正常","計算に含む",IF(F12="対象外","計算から除外","入力を確認"))</f>
        <v>計算に含む</v>
      </c>
    </row>
    <row r="13" spans="1:9" ht="88.05" customHeight="1">
      <c r="A13" s="8" t="str">
        <f>評価基準!A7</f>
        <v>価格（合意価格との差）</v>
      </c>
      <c r="B13" s="8">
        <f>評価基準!B7</f>
        <v>20</v>
      </c>
      <c r="C13" s="10" t="s">
        <v>148</v>
      </c>
      <c r="D13" s="9">
        <v>3</v>
      </c>
      <c r="E13" s="10" t="s">
        <v>151</v>
      </c>
      <c r="F13" s="13" t="str">
        <f>IF(NOT(ISNUMBER(B13)),"重みエラー",IF(B13&lt;=0,"重みエラー",IF(C13="",IF(D13="","未評価","状態エラー"),IF(C13="未評価",IF(D13="","未評価","点数を消去"),IF(C13="該当なし",IF(D13&lt;&gt;"","点数を消去",IF(LEN(TRIM(SUBSTITUTE(E13,"　"," ")))=0,"理由が必要","対象外")),IF(C13="評価済み",IF(NOT(ISNUMBER(D13)),"点数エラー",IF(OR(D13&lt;1,D13&gt;5),"点数エラー",IF(D13&lt;&gt;INT(D13),"点数エラー",IF(LEN(TRIM(SUBSTITUTE(E13,"　"," ")))=0,"根拠が必要","正常")))),"状態エラー"))))))</f>
        <v>正常</v>
      </c>
      <c r="G13" s="13">
        <f>IF(F13="正常",B13,0)</f>
        <v>20</v>
      </c>
      <c r="H13" s="13">
        <f>IF(F13="正常",D13*B13,0)</f>
        <v>60</v>
      </c>
      <c r="I13" s="13" t="str">
        <f>IF(F13="正常","計算に含む",IF(F13="対象外","計算から除外","入力を確認"))</f>
        <v>計算に含む</v>
      </c>
    </row>
    <row r="14" spans="1:9" ht="88.05" customHeight="1">
      <c r="A14" s="8" t="str">
        <f>評価基準!A8</f>
        <v>対応（初動回答）</v>
      </c>
      <c r="B14" s="8">
        <f>評価基準!B8</f>
        <v>15</v>
      </c>
      <c r="C14" s="10" t="s">
        <v>148</v>
      </c>
      <c r="D14" s="9">
        <v>4</v>
      </c>
      <c r="E14" s="10" t="s">
        <v>152</v>
      </c>
      <c r="F14" s="13" t="str">
        <f>IF(NOT(ISNUMBER(B14)),"重みエラー",IF(B14&lt;=0,"重みエラー",IF(C14="",IF(D14="","未評価","状態エラー"),IF(C14="未評価",IF(D14="","未評価","点数を消去"),IF(C14="該当なし",IF(D14&lt;&gt;"","点数を消去",IF(LEN(TRIM(SUBSTITUTE(E14,"　"," ")))=0,"理由が必要","対象外")),IF(C14="評価済み",IF(NOT(ISNUMBER(D14)),"点数エラー",IF(OR(D14&lt;1,D14&gt;5),"点数エラー",IF(D14&lt;&gt;INT(D14),"点数エラー",IF(LEN(TRIM(SUBSTITUTE(E14,"　"," ")))=0,"根拠が必要","正常")))),"状態エラー"))))))</f>
        <v>正常</v>
      </c>
      <c r="G14" s="13">
        <f>IF(F14="正常",B14,0)</f>
        <v>15</v>
      </c>
      <c r="H14" s="13">
        <f>IF(F14="正常",D14*B14,0)</f>
        <v>60</v>
      </c>
      <c r="I14" s="13" t="str">
        <f>IF(F14="正常","計算に含む",IF(F14="対象外","計算から除外","入力を確認"))</f>
        <v>計算に含む</v>
      </c>
    </row>
    <row r="15" spans="1:9" ht="88.05" customHeight="1">
      <c r="A15" s="8" t="str">
        <f>評価基準!A9</f>
        <v>変更管理（事前連絡）</v>
      </c>
      <c r="B15" s="8">
        <f>評価基準!B9</f>
        <v>10</v>
      </c>
      <c r="C15" s="10" t="s">
        <v>148</v>
      </c>
      <c r="D15" s="9">
        <v>5</v>
      </c>
      <c r="E15" s="10" t="s">
        <v>153</v>
      </c>
      <c r="F15" s="13" t="str">
        <f>IF(NOT(ISNUMBER(B15)),"重みエラー",IF(B15&lt;=0,"重みエラー",IF(C15="",IF(D15="","未評価","状態エラー"),IF(C15="未評価",IF(D15="","未評価","点数を消去"),IF(C15="該当なし",IF(D15&lt;&gt;"","点数を消去",IF(LEN(TRIM(SUBSTITUTE(E15,"　"," ")))=0,"理由が必要","対象外")),IF(C15="評価済み",IF(NOT(ISNUMBER(D15)),"点数エラー",IF(OR(D15&lt;1,D15&gt;5),"点数エラー",IF(D15&lt;&gt;INT(D15),"点数エラー",IF(LEN(TRIM(SUBSTITUTE(E15,"　"," ")))=0,"根拠が必要","正常")))),"状態エラー"))))))</f>
        <v>正常</v>
      </c>
      <c r="G15" s="13">
        <f>IF(F15="正常",B15,0)</f>
        <v>10</v>
      </c>
      <c r="H15" s="13">
        <f>IF(F15="正常",D15*B15,0)</f>
        <v>50</v>
      </c>
      <c r="I15" s="13" t="str">
        <f>IF(F15="正常","計算に含む",IF(F15="対象外","計算から除外","入力を確認"))</f>
        <v>計算に含む</v>
      </c>
    </row>
    <row r="16" spans="1:9" ht="28.05" customHeight="1">
      <c r="A16" s="1"/>
      <c r="B16" s="1"/>
      <c r="C16" s="1"/>
      <c r="D16" s="1"/>
      <c r="E16" s="1"/>
      <c r="F16" s="1"/>
      <c r="G16" s="1"/>
      <c r="H16" s="1"/>
      <c r="I16" s="1"/>
    </row>
    <row r="17" spans="1:9" ht="42" customHeight="1">
      <c r="A17" s="8" t="s">
        <v>94</v>
      </c>
      <c r="B17" s="19" t="s">
        <v>154</v>
      </c>
      <c r="C17" s="11"/>
      <c r="D17" s="11"/>
      <c r="E17" s="14" t="s">
        <v>95</v>
      </c>
      <c r="F17" s="14"/>
      <c r="G17" s="14"/>
      <c r="H17" s="14"/>
      <c r="I17" s="14"/>
    </row>
    <row r="18" spans="1:9" ht="46.05" customHeight="1">
      <c r="A18" s="8" t="s">
        <v>96</v>
      </c>
      <c r="B18" s="11" t="s">
        <v>119</v>
      </c>
      <c r="C18" s="11"/>
      <c r="D18" s="11"/>
      <c r="E18" s="11"/>
      <c r="F18" s="8"/>
      <c r="G18" s="8"/>
      <c r="H18" s="8"/>
      <c r="I18" s="8"/>
    </row>
    <row r="19" spans="1:9" ht="28.05" customHeight="1">
      <c r="A19" s="8" t="s">
        <v>97</v>
      </c>
      <c r="B19" s="15" t="str">
        <f>IF(評価基準!B13&lt;&gt;"正常","設定エラー",IF(5-COUNTIF(F11:F15,"正常")-COUNTIF(F11:F15,"未評価")-COUNTIF(F11:F15,"対象外")&gt;0,"入力エラー",IF(AND(B17&lt;&gt;"",B17&lt;&gt;"なし",B17&lt;&gt;"要確認",B17&lt;&gt;"重大な問題あり"),"入力エラー",IF(COUNTIF(F11:F15,"未評価")&gt;0,"未評価あり",IF(SUM(G11:G15)=0,"判定対象なし",IF(B17&lt;&gt;"なし","要確認","判定可能"))))))</f>
        <v>判定可能</v>
      </c>
      <c r="C19" s="15"/>
      <c r="D19" s="15"/>
      <c r="E19" s="15"/>
      <c r="F19" s="8"/>
      <c r="G19" s="8"/>
      <c r="H19" s="8"/>
      <c r="I19" s="8"/>
    </row>
    <row r="20" spans="1:9" ht="28.05" customHeight="1">
      <c r="A20" s="8" t="s">
        <v>98</v>
      </c>
      <c r="B20" s="15">
        <f>SUM(G11:G15)</f>
        <v>100</v>
      </c>
      <c r="C20" s="15"/>
      <c r="D20" s="15"/>
      <c r="E20" s="15"/>
      <c r="F20" s="14" t="s">
        <v>99</v>
      </c>
      <c r="G20" s="14"/>
      <c r="H20" s="14"/>
      <c r="I20" s="14"/>
    </row>
    <row r="21" spans="1:9" ht="28.05" customHeight="1">
      <c r="A21" s="8" t="s">
        <v>100</v>
      </c>
      <c r="B21" s="15">
        <f>SUM(H11:H15)</f>
        <v>420</v>
      </c>
      <c r="C21" s="15"/>
      <c r="D21" s="15"/>
      <c r="E21" s="15"/>
      <c r="F21" s="14"/>
      <c r="G21" s="14"/>
      <c r="H21" s="14"/>
      <c r="I21" s="14"/>
    </row>
    <row r="22" spans="1:9" ht="28.05" customHeight="1">
      <c r="A22" s="8" t="s">
        <v>101</v>
      </c>
      <c r="B22" s="15">
        <f>5*B20</f>
        <v>500</v>
      </c>
      <c r="C22" s="15"/>
      <c r="D22" s="15"/>
      <c r="E22" s="15"/>
      <c r="F22" s="14"/>
      <c r="G22" s="14"/>
      <c r="H22" s="14"/>
      <c r="I22" s="14"/>
    </row>
    <row r="23" spans="1:9" ht="28.05" customHeight="1">
      <c r="A23" s="8" t="s">
        <v>102</v>
      </c>
      <c r="B23" s="16">
        <f>IF(OR(B19="判定可能",B19="要確認"),B21/B22*100,"")</f>
        <v>84</v>
      </c>
      <c r="C23" s="15"/>
      <c r="D23" s="15"/>
      <c r="E23" s="15"/>
      <c r="F23" s="14" t="s">
        <v>103</v>
      </c>
      <c r="G23" s="14"/>
      <c r="H23" s="14"/>
      <c r="I23" s="14"/>
    </row>
    <row r="24" spans="1:9" ht="28.05" customHeight="1">
      <c r="A24" s="8" t="s">
        <v>104</v>
      </c>
      <c r="B24" s="15" t="str">
        <f>IF(B19&lt;&gt;"判定可能",B19,IF(B23&gt;=評価基準!B11,"A",IF(B23&gt;=評価基準!B12,"B","C")))</f>
        <v>A</v>
      </c>
      <c r="C24" s="15"/>
      <c r="D24" s="15"/>
      <c r="E24" s="15"/>
      <c r="F24" s="14"/>
      <c r="G24" s="14"/>
      <c r="H24" s="14"/>
      <c r="I24" s="14"/>
    </row>
    <row r="25" spans="1:9" ht="28.05" customHeight="1">
      <c r="A25" s="1"/>
      <c r="B25" s="1"/>
      <c r="C25" s="1"/>
      <c r="D25" s="1"/>
      <c r="E25" s="1"/>
      <c r="F25" s="1"/>
      <c r="G25" s="1"/>
      <c r="H25" s="1"/>
      <c r="I25" s="1"/>
    </row>
    <row r="26" spans="1:9" ht="46.05" customHeight="1">
      <c r="A26" s="8" t="s">
        <v>105</v>
      </c>
      <c r="B26" s="11" t="s">
        <v>120</v>
      </c>
      <c r="C26" s="11"/>
      <c r="D26" s="11"/>
      <c r="E26" s="11"/>
      <c r="F26" s="1"/>
      <c r="G26" s="1"/>
      <c r="H26" s="1"/>
      <c r="I26" s="1"/>
    </row>
    <row r="27" spans="1:9" ht="46.05" customHeight="1">
      <c r="A27" s="8" t="s">
        <v>106</v>
      </c>
      <c r="B27" s="11" t="s">
        <v>121</v>
      </c>
      <c r="C27" s="11"/>
      <c r="D27" s="11"/>
      <c r="E27" s="11"/>
      <c r="F27" s="1"/>
      <c r="G27" s="1"/>
      <c r="H27" s="1"/>
      <c r="I27" s="1"/>
    </row>
    <row r="28" spans="1:9" ht="28.05" customHeight="1">
      <c r="A28" s="8" t="s">
        <v>107</v>
      </c>
      <c r="B28" s="12">
        <v>46310</v>
      </c>
      <c r="C28" s="11"/>
      <c r="D28" s="11"/>
      <c r="E28" s="11"/>
      <c r="F28" s="1"/>
      <c r="G28" s="1"/>
      <c r="H28" s="1"/>
      <c r="I28" s="1"/>
    </row>
    <row r="29" spans="1:9" ht="28.05" customHeight="1">
      <c r="A29" s="8" t="s">
        <v>108</v>
      </c>
      <c r="B29" s="12">
        <v>46477</v>
      </c>
      <c r="C29" s="11"/>
      <c r="D29" s="11"/>
      <c r="E29" s="11"/>
      <c r="F29" s="1"/>
      <c r="G29" s="1"/>
      <c r="H29" s="1"/>
      <c r="I29" s="1"/>
    </row>
    <row r="30" spans="1:9" ht="46.05" customHeight="1">
      <c r="A30" s="8" t="s">
        <v>109</v>
      </c>
      <c r="B30" s="11" t="s">
        <v>122</v>
      </c>
      <c r="C30" s="11"/>
      <c r="D30" s="11"/>
      <c r="E30" s="11"/>
      <c r="F30" s="1"/>
      <c r="G30" s="1"/>
      <c r="H30" s="1"/>
      <c r="I30" s="1"/>
    </row>
    <row r="31" spans="1:9" ht="46.05" customHeight="1">
      <c r="A31" s="8" t="s">
        <v>110</v>
      </c>
      <c r="B31" s="11" t="s">
        <v>123</v>
      </c>
      <c r="C31" s="11"/>
      <c r="D31" s="11"/>
      <c r="E31" s="11"/>
      <c r="F31" s="1"/>
      <c r="G31" s="1"/>
      <c r="H31" s="1"/>
      <c r="I31" s="1"/>
    </row>
    <row r="32" spans="1:9" ht="28.05" customHeight="1">
      <c r="A32" s="7" t="s">
        <v>111</v>
      </c>
      <c r="B32" s="7"/>
      <c r="C32" s="7"/>
      <c r="D32" s="7"/>
      <c r="E32" s="7"/>
      <c r="F32" s="7"/>
      <c r="G32" s="7"/>
      <c r="H32" s="7"/>
      <c r="I32" s="7"/>
    </row>
  </sheetData>
  <mergeCells count="26">
    <mergeCell ref="A32:I32"/>
    <mergeCell ref="B29:E29"/>
    <mergeCell ref="B30:E30"/>
    <mergeCell ref="B31:E31"/>
    <mergeCell ref="F20:I22"/>
    <mergeCell ref="F23:I24"/>
    <mergeCell ref="B23:E23"/>
    <mergeCell ref="B24:E24"/>
    <mergeCell ref="B26:E26"/>
    <mergeCell ref="B27:E27"/>
    <mergeCell ref="B28:E28"/>
    <mergeCell ref="B18:E18"/>
    <mergeCell ref="B19:E19"/>
    <mergeCell ref="B20:E20"/>
    <mergeCell ref="B21:E21"/>
    <mergeCell ref="B22:E22"/>
    <mergeCell ref="B6:E6"/>
    <mergeCell ref="B7:E7"/>
    <mergeCell ref="B8:E8"/>
    <mergeCell ref="B17:D17"/>
    <mergeCell ref="E17:I17"/>
    <mergeCell ref="A1:E1"/>
    <mergeCell ref="A2:I2"/>
    <mergeCell ref="B3:E3"/>
    <mergeCell ref="B4:E4"/>
    <mergeCell ref="B5:E5"/>
  </mergeCells>
  <phoneticPr fontId="6"/>
  <conditionalFormatting sqref="B24:E24">
    <cfRule type="containsText" dxfId="0" priority="1" operator="containsText" text="エラー"/>
  </conditionalFormatting>
  <dataValidations count="3">
    <dataValidation type="list" sqref="C11:C15" xr:uid="{00000000-0002-0000-0300-000000000000}">
      <formula1>"評価済み,未評価,該当なし"</formula1>
    </dataValidation>
    <dataValidation type="whole" sqref="D11:D15" xr:uid="{00000000-0002-0000-0300-000001000000}">
      <formula1>1</formula1>
      <formula2>5</formula2>
    </dataValidation>
    <dataValidation type="list" sqref="B17" xr:uid="{00000000-0002-0000-0300-000002000000}">
      <formula1>"重大な問題あり,要確認,なし"</formula1>
    </dataValidation>
  </dataValidations>
  <pageMargins left="0.27559055118110232" right="0.27559055118110232" top="0.31496062992125989" bottom="0.31496062992125989" header="0.3" footer="0.3"/>
  <pageSetup paperSize="8" scale="66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0"/>
  <sheetViews>
    <sheetView showGridLines="0" tabSelected="1" workbookViewId="0">
      <selection activeCell="B5" sqref="B5"/>
    </sheetView>
  </sheetViews>
  <sheetFormatPr defaultRowHeight="13.8"/>
  <cols>
    <col min="1" max="1" width="26" customWidth="1"/>
    <col min="2" max="2" width="72" customWidth="1"/>
    <col min="3" max="3" width="45" customWidth="1"/>
  </cols>
  <sheetData>
    <row r="1" spans="1:3" ht="28.05" customHeight="1">
      <c r="A1" s="6" t="s">
        <v>124</v>
      </c>
      <c r="B1" s="7"/>
      <c r="C1" s="7"/>
    </row>
    <row r="2" spans="1:3" ht="28.05" customHeight="1">
      <c r="A2" s="1"/>
      <c r="B2" s="1"/>
      <c r="C2" s="1"/>
    </row>
    <row r="3" spans="1:3" ht="34.049999999999997" customHeight="1">
      <c r="A3" s="3" t="s">
        <v>125</v>
      </c>
      <c r="B3" s="3" t="s">
        <v>126</v>
      </c>
      <c r="C3" s="3" t="s">
        <v>127</v>
      </c>
    </row>
    <row r="4" spans="1:3" ht="64.05" customHeight="1">
      <c r="A4" s="8" t="s">
        <v>128</v>
      </c>
      <c r="B4" s="8" t="s">
        <v>129</v>
      </c>
      <c r="C4" s="8" t="s">
        <v>130</v>
      </c>
    </row>
    <row r="5" spans="1:3" ht="64.05" customHeight="1">
      <c r="A5" s="8" t="s">
        <v>131</v>
      </c>
      <c r="B5" s="8" t="s">
        <v>132</v>
      </c>
      <c r="C5" s="8" t="s">
        <v>133</v>
      </c>
    </row>
    <row r="6" spans="1:3" ht="64.05" customHeight="1">
      <c r="A6" s="8" t="s">
        <v>134</v>
      </c>
      <c r="B6" s="8" t="s">
        <v>135</v>
      </c>
      <c r="C6" s="8" t="s">
        <v>136</v>
      </c>
    </row>
    <row r="7" spans="1:3" ht="64.05" customHeight="1">
      <c r="A7" s="8" t="s">
        <v>137</v>
      </c>
      <c r="B7" s="8" t="s">
        <v>138</v>
      </c>
      <c r="C7" s="8" t="s">
        <v>139</v>
      </c>
    </row>
    <row r="8" spans="1:3" ht="64.05" customHeight="1">
      <c r="A8" s="8" t="s">
        <v>94</v>
      </c>
      <c r="B8" s="8" t="s">
        <v>140</v>
      </c>
      <c r="C8" s="8" t="s">
        <v>141</v>
      </c>
    </row>
    <row r="9" spans="1:3" ht="64.05" customHeight="1">
      <c r="A9" s="8" t="s">
        <v>142</v>
      </c>
      <c r="B9" s="8" t="s">
        <v>143</v>
      </c>
      <c r="C9" s="8" t="s">
        <v>144</v>
      </c>
    </row>
    <row r="10" spans="1:3" ht="64.05" customHeight="1">
      <c r="A10" s="8" t="s">
        <v>145</v>
      </c>
      <c r="B10" s="8" t="s">
        <v>146</v>
      </c>
      <c r="C10" s="8" t="s">
        <v>147</v>
      </c>
    </row>
  </sheetData>
  <mergeCells count="1">
    <mergeCell ref="A1:C1"/>
  </mergeCells>
  <phoneticPr fontId="6"/>
  <pageMargins left="0.27559055118110232" right="0.27559055118110232" top="0.31496062992125989" bottom="0.31496062992125989" header="0.3" footer="0.3"/>
  <pageSetup paperSize="9" scale="91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使い方</vt:lpstr>
      <vt:lpstr>評価基準</vt:lpstr>
      <vt:lpstr>入力用</vt:lpstr>
      <vt:lpstr>記入例</vt:lpstr>
      <vt:lpstr>確認テスト</vt:lpstr>
      <vt:lpstr>確認テスト!Print_Area</vt:lpstr>
      <vt:lpstr>記入例!Print_Area</vt:lpstr>
      <vt:lpstr>使い方!Print_Area</vt:lpstr>
      <vt:lpstr>入力用!Print_Area</vt:lpstr>
      <vt:lpstr>評価基準!Print_Area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Fumikazu Onishi</cp:lastModifiedBy>
  <dcterms:modified xsi:type="dcterms:W3CDTF">2026-09-15T04:10:23Z</dcterms:modified>
</cp:coreProperties>
</file>